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davishealth365-my.sharepoint.com/personal/jeamartinez_health_ucdavis_edu/Documents/Desktop/Website updates/Accessibility Docs that need tags/accessibility docs complete/AP Compensation Plan and Payroll/"/>
    </mc:Choice>
  </mc:AlternateContent>
  <xr:revisionPtr revIDLastSave="0" documentId="8_{6800EA11-FCE8-4180-82C9-CB565B3A41C1}" xr6:coauthVersionLast="47" xr6:coauthVersionMax="47" xr10:uidLastSave="{00000000-0000-0000-0000-000000000000}"/>
  <bookViews>
    <workbookView xWindow="-108" yWindow="-108" windowWidth="23256" windowHeight="12456" xr2:uid="{ECE3B12F-3CA2-4DD0-83C1-EC83989265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C19" i="1"/>
  <c r="F29" i="1"/>
  <c r="C15" i="1" l="1"/>
  <c r="C18" i="1"/>
  <c r="C25" i="1"/>
  <c r="C27" i="1" s="1"/>
  <c r="C32" i="1"/>
  <c r="C34" i="1" s="1"/>
  <c r="C39" i="1"/>
  <c r="C41" i="1" s="1"/>
  <c r="C44" i="1"/>
  <c r="C20" i="1" l="1"/>
</calcChain>
</file>

<file path=xl/sharedStrings.xml><?xml version="1.0" encoding="utf-8"?>
<sst xmlns="http://schemas.openxmlformats.org/spreadsheetml/2006/main" count="45" uniqueCount="42">
  <si>
    <t>ABOVE-SCALE AMOUNT:</t>
  </si>
  <si>
    <t>Step H Result (Rounded):</t>
  </si>
  <si>
    <t>Step H Result:</t>
  </si>
  <si>
    <t>Off-Scale (UCOFF1/UCHSO1):</t>
  </si>
  <si>
    <t>Step G Result (Rounded):</t>
  </si>
  <si>
    <t>Step F Result:</t>
  </si>
  <si>
    <t>Proposed-step Percentage</t>
  </si>
  <si>
    <t>Step E Result:</t>
  </si>
  <si>
    <t>Step E Result (Rounded):</t>
  </si>
  <si>
    <t>Step D Result:</t>
  </si>
  <si>
    <t>Scale Differential (i.e. Scale 5-3 = 1.3)</t>
  </si>
  <si>
    <t>Step C Result:</t>
  </si>
  <si>
    <t>Step C Result (Rounded):</t>
  </si>
  <si>
    <t>Step B Result:</t>
  </si>
  <si>
    <t>Step A Result:</t>
  </si>
  <si>
    <t>Step 9:</t>
  </si>
  <si>
    <t>Step A Result (Rounded):</t>
  </si>
  <si>
    <t>Step 8:</t>
  </si>
  <si>
    <t>APU Scale</t>
  </si>
  <si>
    <t>Rank:</t>
  </si>
  <si>
    <r>
      <rPr>
        <b/>
        <sz val="12"/>
        <color theme="1"/>
        <rFont val="Calibri"/>
        <family val="2"/>
        <scheme val="minor"/>
      </rPr>
      <t>Step A</t>
    </r>
    <r>
      <rPr>
        <sz val="12"/>
        <color theme="1"/>
        <rFont val="Calibri"/>
        <family val="2"/>
        <scheme val="minor"/>
      </rPr>
      <t>: Divide Step 9 by Step 8 (Table 5-0) and round to the third decimal</t>
    </r>
  </si>
  <si>
    <r>
      <rPr>
        <b/>
        <sz val="12"/>
        <color theme="1"/>
        <rFont val="Calibri"/>
        <family val="2"/>
        <scheme val="minor"/>
      </rPr>
      <t>Step B</t>
    </r>
    <r>
      <rPr>
        <sz val="12"/>
        <color theme="1"/>
        <rFont val="Calibri"/>
        <family val="2"/>
        <scheme val="minor"/>
      </rPr>
      <t>: Take Table 5-0 Step 9 base multiplied by the result of step A</t>
    </r>
  </si>
  <si>
    <r>
      <rPr>
        <b/>
        <sz val="12"/>
        <color theme="1"/>
        <rFont val="Calibri"/>
        <family val="2"/>
        <scheme val="minor"/>
      </rPr>
      <t>Step C</t>
    </r>
    <r>
      <rPr>
        <sz val="12"/>
        <color theme="1"/>
        <rFont val="Calibri"/>
        <family val="2"/>
        <scheme val="minor"/>
      </rPr>
      <t>: Round Step B Result to nearest $100</t>
    </r>
  </si>
  <si>
    <r>
      <rPr>
        <b/>
        <sz val="12"/>
        <color theme="1"/>
        <rFont val="Calibri"/>
        <family val="2"/>
        <scheme val="minor"/>
      </rPr>
      <t>Step E</t>
    </r>
    <r>
      <rPr>
        <sz val="12"/>
        <color theme="1"/>
        <rFont val="Calibri"/>
        <family val="2"/>
        <scheme val="minor"/>
      </rPr>
      <t>: Round Step D Result to nearest $100</t>
    </r>
  </si>
  <si>
    <r>
      <rPr>
        <b/>
        <sz val="12"/>
        <color theme="1"/>
        <rFont val="Calibri"/>
        <family val="2"/>
        <scheme val="minor"/>
      </rPr>
      <t>Step F</t>
    </r>
    <r>
      <rPr>
        <sz val="12"/>
        <color theme="1"/>
        <rFont val="Calibri"/>
        <family val="2"/>
        <scheme val="minor"/>
      </rPr>
      <t xml:space="preserve">: Multiply the result of Step E by the appropriate step percentage (2.5% for each half-step </t>
    </r>
    <r>
      <rPr>
        <u/>
        <sz val="12"/>
        <color theme="1"/>
        <rFont val="Calibri"/>
        <family val="2"/>
        <scheme val="minor"/>
      </rPr>
      <t>beyond the first above scale</t>
    </r>
    <r>
      <rPr>
        <sz val="12"/>
        <color theme="1"/>
        <rFont val="Calibri"/>
        <family val="2"/>
        <scheme val="minor"/>
      </rPr>
      <t>):
-half-step = 1.025
-whole-step = 1.05
-one-and-one-half-step = 1.075</t>
    </r>
  </si>
  <si>
    <r>
      <rPr>
        <b/>
        <sz val="12"/>
        <color theme="1"/>
        <rFont val="Calibri"/>
        <family val="2"/>
        <scheme val="minor"/>
      </rPr>
      <t>Step G</t>
    </r>
    <r>
      <rPr>
        <sz val="12"/>
        <color theme="1"/>
        <rFont val="Calibri"/>
        <family val="2"/>
        <scheme val="minor"/>
      </rPr>
      <t>: Round Step F Result to nearest $100</t>
    </r>
  </si>
  <si>
    <r>
      <rPr>
        <b/>
        <sz val="12"/>
        <color theme="1"/>
        <rFont val="Calibri"/>
        <family val="2"/>
        <scheme val="minor"/>
      </rPr>
      <t>Step H</t>
    </r>
    <r>
      <rPr>
        <sz val="12"/>
        <color theme="1"/>
        <rFont val="Calibri"/>
        <family val="2"/>
        <scheme val="minor"/>
      </rPr>
      <t>: If applicable, add the off-scale (UCOFF1/UCHSO1) to the result in step G to get the new above scale base salary (UCABVE). Do not add to the new base salary any temporary off-scales, such as supplements or other off-scales with special conditions (UCDEC9/UCHD91, UCOFF2/UCHSO2, and UCOFF3/UCHSO3). If the off-scale is not rounded to the nearest $100, round the total dollar figure to the nearest $100 per APM 620-4</t>
    </r>
  </si>
  <si>
    <r>
      <rPr>
        <b/>
        <sz val="12"/>
        <color theme="1"/>
        <rFont val="Calibri"/>
        <family val="2"/>
        <scheme val="minor"/>
      </rPr>
      <t>Step D</t>
    </r>
    <r>
      <rPr>
        <sz val="12"/>
        <color theme="1"/>
        <rFont val="Calibri"/>
        <family val="2"/>
        <scheme val="minor"/>
      </rPr>
      <t>: Multiply the result of Step C by the appropriate scale differential</t>
    </r>
  </si>
  <si>
    <t>Professor</t>
  </si>
  <si>
    <t>Current Step:</t>
  </si>
  <si>
    <t>Proposed Step(s) Advancing</t>
  </si>
  <si>
    <t>Link to "Above Scale Step Plus Advancement Guidelines":</t>
  </si>
  <si>
    <t>https://academicaffairs.ucdavis.edu/above-scale-merits-step-plus-system</t>
  </si>
  <si>
    <r>
      <rPr>
        <b/>
        <sz val="18"/>
        <rFont val="Calibri"/>
        <family val="2"/>
        <scheme val="minor"/>
      </rPr>
      <t xml:space="preserve">Only edit the </t>
    </r>
    <r>
      <rPr>
        <b/>
        <sz val="18"/>
        <color theme="9"/>
        <rFont val="Calibri"/>
        <family val="2"/>
        <scheme val="minor"/>
      </rPr>
      <t>GREEN</t>
    </r>
    <r>
      <rPr>
        <b/>
        <sz val="18"/>
        <rFont val="Calibri"/>
        <family val="2"/>
        <scheme val="minor"/>
      </rPr>
      <t xml:space="preserve"> boxes!!</t>
    </r>
  </si>
  <si>
    <t>SOH Scale Differential Multiplier:</t>
  </si>
  <si>
    <t>https://academicaffairs.ucdavis.edu/step-plus-salary-tables</t>
  </si>
  <si>
    <t>(New HSR/UCHSAX)</t>
  </si>
  <si>
    <r>
      <t xml:space="preserve">(New HSP/UCHSAP </t>
    </r>
    <r>
      <rPr>
        <b/>
        <u/>
        <sz val="12"/>
        <color theme="1"/>
        <rFont val="Calibri"/>
        <family val="2"/>
        <scheme val="minor"/>
      </rPr>
      <t>if no additional half- steps beyond above-scale)</t>
    </r>
    <r>
      <rPr>
        <b/>
        <sz val="12"/>
        <color theme="1"/>
        <rFont val="Calibri"/>
        <family val="2"/>
        <scheme val="minor"/>
      </rPr>
      <t>:</t>
    </r>
  </si>
  <si>
    <r>
      <t xml:space="preserve">(New HSP/UCHSAP </t>
    </r>
    <r>
      <rPr>
        <b/>
        <u/>
        <sz val="12"/>
        <color theme="1"/>
        <rFont val="Calibri"/>
        <family val="2"/>
        <scheme val="minor"/>
      </rPr>
      <t>if additional half-steps beyond above-scale)</t>
    </r>
    <r>
      <rPr>
        <b/>
        <sz val="12"/>
        <color theme="1"/>
        <rFont val="Calibri"/>
        <family val="2"/>
        <scheme val="minor"/>
      </rPr>
      <t>:</t>
    </r>
  </si>
  <si>
    <t>Link to UC Davis Step Plus Salary Tables
(the first Above Scale salary is included in salary tables. Use the steps below to calculate additional half-steps):</t>
  </si>
  <si>
    <t>Link to SOH Step Plus Salary Tables:</t>
  </si>
  <si>
    <t>https://health.ucdavis.edu/media-resources/academic-personnel/documents/compensation-plan-range-salary-scales-10-1-25.pdf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</si>
</sst>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  <numFmt numFmtId="166" formatCode="0.0"/>
    <numFmt numFmtId="167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5" fillId="3" borderId="0" xfId="1" applyNumberFormat="1" applyFont="1" applyFill="1"/>
    <xf numFmtId="167" fontId="3" fillId="0" borderId="0" xfId="0" applyNumberFormat="1" applyFont="1"/>
    <xf numFmtId="0" fontId="5" fillId="3" borderId="0" xfId="0" applyFont="1" applyFill="1"/>
    <xf numFmtId="164" fontId="3" fillId="0" borderId="0" xfId="1" applyNumberFormat="1" applyFont="1"/>
    <xf numFmtId="165" fontId="3" fillId="0" borderId="0" xfId="0" applyNumberFormat="1" applyFont="1"/>
    <xf numFmtId="0" fontId="3" fillId="0" borderId="0" xfId="0" applyFont="1" applyAlignment="1">
      <alignment wrapText="1"/>
    </xf>
    <xf numFmtId="166" fontId="5" fillId="3" borderId="0" xfId="0" applyNumberFormat="1" applyFont="1" applyFill="1"/>
    <xf numFmtId="164" fontId="3" fillId="0" borderId="0" xfId="0" applyNumberFormat="1" applyFont="1"/>
    <xf numFmtId="165" fontId="5" fillId="3" borderId="0" xfId="0" applyNumberFormat="1" applyFont="1" applyFill="1"/>
    <xf numFmtId="44" fontId="5" fillId="3" borderId="0" xfId="1" applyFont="1" applyFill="1"/>
    <xf numFmtId="0" fontId="7" fillId="0" borderId="0" xfId="2"/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164" fontId="3" fillId="0" borderId="2" xfId="1" applyNumberFormat="1" applyFont="1" applyBorder="1"/>
    <xf numFmtId="164" fontId="2" fillId="0" borderId="3" xfId="0" applyNumberFormat="1" applyFont="1" applyBorder="1"/>
    <xf numFmtId="164" fontId="5" fillId="3" borderId="4" xfId="1" applyNumberFormat="1" applyFont="1" applyFill="1" applyBorder="1"/>
    <xf numFmtId="0" fontId="3" fillId="0" borderId="4" xfId="0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affairs.ucdavis.edu/step-plus-salary-tables" TargetMode="External"/><Relationship Id="rId2" Type="http://schemas.openxmlformats.org/officeDocument/2006/relationships/hyperlink" Target="https://academicaffairs.ucdavis.edu/above-scale-merits-step-plus-system" TargetMode="External"/><Relationship Id="rId1" Type="http://schemas.openxmlformats.org/officeDocument/2006/relationships/hyperlink" Target="https://health.ucdavis.edu/media-resources/academic-personnel/documents/compensation-plan-range-salary-scales-10-1-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health.ucdavis.edu/media-resources/academic-personnel/documents/compensation-plan-range-salary-scales-10-1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D2E35-795A-435F-82F7-1F4204CAE489}">
  <dimension ref="A2:F44"/>
  <sheetViews>
    <sheetView tabSelected="1" workbookViewId="0">
      <selection activeCell="J34" sqref="J34"/>
    </sheetView>
  </sheetViews>
  <sheetFormatPr defaultColWidth="9.109375" defaultRowHeight="15.6" x14ac:dyDescent="0.3"/>
  <cols>
    <col min="1" max="1" width="35.109375" style="1" customWidth="1"/>
    <col min="2" max="2" width="23.5546875" style="1" bestFit="1" customWidth="1"/>
    <col min="3" max="3" width="16.33203125" style="1" bestFit="1" customWidth="1"/>
    <col min="4" max="4" width="20.44140625" style="1" bestFit="1" customWidth="1"/>
    <col min="5" max="5" width="32.6640625" style="1" customWidth="1"/>
    <col min="6" max="6" width="15.109375" style="1" bestFit="1" customWidth="1"/>
    <col min="7" max="16384" width="9.109375" style="1"/>
  </cols>
  <sheetData>
    <row r="2" spans="1:3" ht="23.4" x14ac:dyDescent="0.45">
      <c r="A2" s="20" t="s">
        <v>33</v>
      </c>
      <c r="B2" s="21"/>
    </row>
    <row r="3" spans="1:3" x14ac:dyDescent="0.3">
      <c r="A3" s="25" t="s">
        <v>31</v>
      </c>
      <c r="B3" s="25"/>
      <c r="C3" s="13" t="s">
        <v>32</v>
      </c>
    </row>
    <row r="4" spans="1:3" ht="47.25" customHeight="1" x14ac:dyDescent="0.3">
      <c r="A4" s="26" t="s">
        <v>39</v>
      </c>
      <c r="B4" s="25"/>
      <c r="C4" s="13" t="s">
        <v>35</v>
      </c>
    </row>
    <row r="5" spans="1:3" ht="24" customHeight="1" x14ac:dyDescent="0.3">
      <c r="A5" s="26" t="s">
        <v>40</v>
      </c>
      <c r="B5" s="26"/>
      <c r="C5" s="13" t="s">
        <v>41</v>
      </c>
    </row>
    <row r="7" spans="1:3" x14ac:dyDescent="0.3">
      <c r="A7" s="1" t="s">
        <v>19</v>
      </c>
      <c r="B7" s="2" t="s">
        <v>28</v>
      </c>
    </row>
    <row r="8" spans="1:3" x14ac:dyDescent="0.3">
      <c r="A8" s="1" t="s">
        <v>29</v>
      </c>
      <c r="B8" s="5">
        <v>9</v>
      </c>
    </row>
    <row r="9" spans="1:3" x14ac:dyDescent="0.3">
      <c r="A9" s="1" t="s">
        <v>30</v>
      </c>
      <c r="B9" s="5">
        <v>1.5</v>
      </c>
    </row>
    <row r="10" spans="1:3" x14ac:dyDescent="0.3">
      <c r="A10" s="1" t="s">
        <v>18</v>
      </c>
      <c r="B10" s="5">
        <v>3</v>
      </c>
    </row>
    <row r="11" spans="1:3" x14ac:dyDescent="0.3">
      <c r="A11" s="13" t="s">
        <v>34</v>
      </c>
      <c r="B11" s="5">
        <v>1.3</v>
      </c>
    </row>
    <row r="13" spans="1:3" ht="26.25" customHeight="1" x14ac:dyDescent="0.3">
      <c r="A13" s="22" t="s">
        <v>20</v>
      </c>
      <c r="B13" s="1" t="s">
        <v>15</v>
      </c>
      <c r="C13" s="3">
        <v>246000</v>
      </c>
    </row>
    <row r="14" spans="1:3" ht="30" customHeight="1" x14ac:dyDescent="0.3">
      <c r="A14" s="22"/>
      <c r="B14" s="1" t="s">
        <v>17</v>
      </c>
      <c r="C14" s="3">
        <v>226900</v>
      </c>
    </row>
    <row r="15" spans="1:3" ht="30" customHeight="1" x14ac:dyDescent="0.3">
      <c r="A15" s="22"/>
      <c r="B15" s="1" t="s">
        <v>14</v>
      </c>
      <c r="C15" s="4">
        <f>C13/C14</f>
        <v>1.0841780520052886</v>
      </c>
    </row>
    <row r="16" spans="1:3" ht="48" customHeight="1" x14ac:dyDescent="0.3">
      <c r="A16" s="22"/>
      <c r="B16" s="1" t="s">
        <v>16</v>
      </c>
      <c r="C16" s="5">
        <v>1.0840000000000001</v>
      </c>
    </row>
    <row r="18" spans="1:6" ht="15" customHeight="1" x14ac:dyDescent="0.3">
      <c r="A18" s="22" t="s">
        <v>21</v>
      </c>
      <c r="B18" s="1" t="s">
        <v>15</v>
      </c>
      <c r="C18" s="6">
        <f>C13</f>
        <v>246000</v>
      </c>
    </row>
    <row r="19" spans="1:6" ht="16.5" customHeight="1" x14ac:dyDescent="0.3">
      <c r="A19" s="22"/>
      <c r="B19" s="1" t="s">
        <v>14</v>
      </c>
      <c r="C19" s="7">
        <f>C16</f>
        <v>1.0840000000000001</v>
      </c>
    </row>
    <row r="20" spans="1:6" ht="26.25" customHeight="1" x14ac:dyDescent="0.3">
      <c r="A20" s="22"/>
      <c r="B20" s="1" t="s">
        <v>13</v>
      </c>
      <c r="C20" s="6">
        <f>C18*C19</f>
        <v>266664</v>
      </c>
    </row>
    <row r="22" spans="1:6" ht="15" customHeight="1" x14ac:dyDescent="0.3">
      <c r="A22" s="22" t="s">
        <v>22</v>
      </c>
      <c r="B22" s="1" t="s">
        <v>12</v>
      </c>
      <c r="C22" s="3">
        <v>266700</v>
      </c>
      <c r="D22" s="14" t="s">
        <v>36</v>
      </c>
    </row>
    <row r="23" spans="1:6" ht="16.5" customHeight="1" x14ac:dyDescent="0.3">
      <c r="A23" s="22"/>
      <c r="C23" s="7"/>
    </row>
    <row r="25" spans="1:6" ht="15" customHeight="1" x14ac:dyDescent="0.3">
      <c r="A25" s="22" t="s">
        <v>27</v>
      </c>
      <c r="B25" s="1" t="s">
        <v>11</v>
      </c>
      <c r="C25" s="6">
        <f>C22</f>
        <v>266700</v>
      </c>
    </row>
    <row r="26" spans="1:6" ht="30" customHeight="1" x14ac:dyDescent="0.3">
      <c r="A26" s="22"/>
      <c r="B26" s="8" t="s">
        <v>10</v>
      </c>
      <c r="C26" s="9">
        <v>1.3</v>
      </c>
    </row>
    <row r="27" spans="1:6" ht="26.25" customHeight="1" x14ac:dyDescent="0.3">
      <c r="A27" s="22"/>
      <c r="B27" s="1" t="s">
        <v>9</v>
      </c>
      <c r="C27" s="6">
        <f>C25*C26</f>
        <v>346710</v>
      </c>
    </row>
    <row r="28" spans="1:6" ht="16.2" thickBot="1" x14ac:dyDescent="0.35"/>
    <row r="29" spans="1:6" ht="47.4" thickBot="1" x14ac:dyDescent="0.35">
      <c r="A29" s="22" t="s">
        <v>23</v>
      </c>
      <c r="B29" s="1" t="s">
        <v>8</v>
      </c>
      <c r="C29" s="3">
        <v>346700</v>
      </c>
      <c r="D29" s="10"/>
      <c r="E29" s="15" t="s">
        <v>37</v>
      </c>
      <c r="F29" s="16">
        <f>C29-C22</f>
        <v>80000</v>
      </c>
    </row>
    <row r="30" spans="1:6" ht="16.5" customHeight="1" x14ac:dyDescent="0.3">
      <c r="A30" s="22"/>
      <c r="C30" s="7"/>
    </row>
    <row r="32" spans="1:6" ht="38.25" customHeight="1" x14ac:dyDescent="0.3">
      <c r="A32" s="22" t="s">
        <v>24</v>
      </c>
      <c r="B32" s="1" t="s">
        <v>7</v>
      </c>
      <c r="C32" s="6">
        <f>C29</f>
        <v>346700</v>
      </c>
    </row>
    <row r="33" spans="1:6" ht="38.25" customHeight="1" x14ac:dyDescent="0.3">
      <c r="A33" s="22"/>
      <c r="B33" s="8" t="s">
        <v>6</v>
      </c>
      <c r="C33" s="11">
        <v>1.0249999999999999</v>
      </c>
    </row>
    <row r="34" spans="1:6" ht="74.25" customHeight="1" x14ac:dyDescent="0.3">
      <c r="A34" s="22"/>
      <c r="B34" s="1" t="s">
        <v>5</v>
      </c>
      <c r="C34" s="6">
        <f>C32*C33</f>
        <v>355367.49999999994</v>
      </c>
    </row>
    <row r="35" spans="1:6" ht="16.2" thickBot="1" x14ac:dyDescent="0.35"/>
    <row r="36" spans="1:6" ht="31.8" thickBot="1" x14ac:dyDescent="0.35">
      <c r="A36" s="22" t="s">
        <v>25</v>
      </c>
      <c r="B36" s="1" t="s">
        <v>4</v>
      </c>
      <c r="C36" s="3">
        <v>355400</v>
      </c>
      <c r="E36" s="15" t="s">
        <v>38</v>
      </c>
      <c r="F36" s="16">
        <f>C36-C22</f>
        <v>88700</v>
      </c>
    </row>
    <row r="37" spans="1:6" ht="16.5" customHeight="1" x14ac:dyDescent="0.3">
      <c r="A37" s="22"/>
      <c r="C37" s="7"/>
    </row>
    <row r="39" spans="1:6" ht="50.1" customHeight="1" x14ac:dyDescent="0.3">
      <c r="A39" s="22" t="s">
        <v>26</v>
      </c>
      <c r="B39" s="1" t="s">
        <v>4</v>
      </c>
      <c r="C39" s="10">
        <f>C36</f>
        <v>355400</v>
      </c>
    </row>
    <row r="40" spans="1:6" ht="50.1" customHeight="1" x14ac:dyDescent="0.3">
      <c r="A40" s="22"/>
      <c r="B40" s="1" t="s">
        <v>3</v>
      </c>
      <c r="C40" s="12">
        <v>0</v>
      </c>
    </row>
    <row r="41" spans="1:6" ht="44.25" customHeight="1" x14ac:dyDescent="0.3">
      <c r="A41" s="22"/>
      <c r="B41" s="1" t="s">
        <v>2</v>
      </c>
      <c r="C41" s="10">
        <f>C39+C40</f>
        <v>355400</v>
      </c>
    </row>
    <row r="42" spans="1:6" ht="81" customHeight="1" thickBot="1" x14ac:dyDescent="0.35">
      <c r="A42" s="23"/>
      <c r="B42" s="19" t="s">
        <v>1</v>
      </c>
      <c r="C42" s="18">
        <v>355400</v>
      </c>
    </row>
    <row r="43" spans="1:6" ht="16.2" thickBot="1" x14ac:dyDescent="0.35"/>
    <row r="44" spans="1:6" ht="18.600000000000001" thickBot="1" x14ac:dyDescent="0.4">
      <c r="A44" s="24" t="s">
        <v>0</v>
      </c>
      <c r="B44" s="24"/>
      <c r="C44" s="17">
        <f>C42</f>
        <v>355400</v>
      </c>
    </row>
  </sheetData>
  <mergeCells count="13">
    <mergeCell ref="A2:B2"/>
    <mergeCell ref="A32:A34"/>
    <mergeCell ref="A36:A37"/>
    <mergeCell ref="A39:A42"/>
    <mergeCell ref="A44:B44"/>
    <mergeCell ref="A13:A16"/>
    <mergeCell ref="A18:A20"/>
    <mergeCell ref="A22:A23"/>
    <mergeCell ref="A25:A27"/>
    <mergeCell ref="A29:A30"/>
    <mergeCell ref="A3:B3"/>
    <mergeCell ref="A4:B4"/>
    <mergeCell ref="A5:B5"/>
  </mergeCells>
  <hyperlinks>
    <hyperlink ref="A11" r:id="rId1" display="Scale Differential Multiplier:" xr:uid="{64279754-615F-45F0-BC43-ED1BBA6DA5C5}"/>
    <hyperlink ref="C3" r:id="rId2" xr:uid="{6DE34201-F459-41EF-A8C3-1F441C7BA836}"/>
    <hyperlink ref="C4" r:id="rId3" xr:uid="{75EE1D72-8D29-48F8-8740-EB3F0A25B54F}"/>
    <hyperlink ref="C5" r:id="rId4" xr:uid="{B1D0BED6-F393-4ECE-87CE-D7C30D14A5E3}"/>
  </hyperlinks>
  <pageMargins left="0.7" right="0.7" top="0.75" bottom="0.75" header="0.3" footer="0.3"/>
  <pageSetup orientation="portrait" horizontalDpi="1200" verticalDpi="12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B Thao</dc:creator>
  <cp:lastModifiedBy>Jen A Martinez</cp:lastModifiedBy>
  <dcterms:created xsi:type="dcterms:W3CDTF">2024-02-16T20:59:52Z</dcterms:created>
  <dcterms:modified xsi:type="dcterms:W3CDTF">2026-03-31T20:36:26Z</dcterms:modified>
</cp:coreProperties>
</file>